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e campo" sheetId="1" state="visible" r:id="rId1"/>
    <sheet xmlns:r="http://schemas.openxmlformats.org/officeDocument/2006/relationships" name="Comparación ECA" sheetId="2" state="visible" r:id="rId2"/>
    <sheet xmlns:r="http://schemas.openxmlformats.org/officeDocument/2006/relationships" name="Aforo" sheetId="3" state="visible" r:id="rId3"/>
    <sheet xmlns:r="http://schemas.openxmlformats.org/officeDocument/2006/relationships" name="Purga de pozo" sheetId="4" state="visible" r:id="rId4"/>
    <sheet xmlns:r="http://schemas.openxmlformats.org/officeDocument/2006/relationships" name="Cadena de custodia" sheetId="5" state="visible" r:id="rId5"/>
    <sheet xmlns:r="http://schemas.openxmlformats.org/officeDocument/2006/relationships" name="Preservación" sheetId="6" state="visible" r:id="rId6"/>
    <sheet xmlns:r="http://schemas.openxmlformats.org/officeDocument/2006/relationships" name="Checklis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0E3B2E"/>
      <sz val="14"/>
    </font>
    <font>
      <i val="1"/>
      <color rgb="006B7A72"/>
      <sz val="9"/>
    </font>
    <font>
      <b val="1"/>
      <color rgb="00FFFFFF"/>
      <sz val="10"/>
    </font>
    <font>
      <b val="1"/>
      <sz val="10"/>
    </font>
    <font>
      <b val="1"/>
      <color rgb="000E3B2E"/>
    </font>
    <font>
      <b val="1"/>
      <color rgb="000E3B2E"/>
      <sz val="11"/>
    </font>
    <font>
      <b val="1"/>
      <sz val="12"/>
    </font>
    <font>
      <b val="1"/>
      <color rgb="000E3B2E"/>
      <sz val="10"/>
    </font>
    <font>
      <b val="1"/>
      <sz val="11"/>
    </font>
    <font>
      <sz val="10"/>
    </font>
    <font>
      <color rgb="00222B27"/>
      <sz val="10"/>
    </font>
    <font>
      <b val="1"/>
      <color rgb="000E3B2E"/>
      <sz val="9"/>
    </font>
    <font>
      <b val="1"/>
      <color rgb="00B45309"/>
      <sz val="9"/>
    </font>
  </fonts>
  <fills count="5">
    <fill>
      <patternFill/>
    </fill>
    <fill>
      <patternFill patternType="gray125"/>
    </fill>
    <fill>
      <patternFill patternType="solid">
        <fgColor rgb="000E3B2E"/>
      </patternFill>
    </fill>
    <fill>
      <patternFill patternType="solid">
        <fgColor rgb="00EAF1EC"/>
      </patternFill>
    </fill>
    <fill>
      <patternFill patternType="solid">
        <fgColor rgb="00FFF8E7"/>
      </patternFill>
    </fill>
  </fills>
  <borders count="2">
    <border>
      <left/>
      <right/>
      <top/>
      <bottom/>
      <diagonal/>
    </border>
    <border>
      <left style="thin">
        <color rgb="00D2E0D6"/>
      </left>
      <right style="thin">
        <color rgb="00D2E0D6"/>
      </right>
      <top style="thin">
        <color rgb="00D2E0D6"/>
      </top>
      <bottom style="thin">
        <color rgb="00D2E0D6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1" pivotButton="0" quotePrefix="0" xfId="0"/>
    <xf numFmtId="0" fontId="5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0" borderId="0" pivotButton="0" quotePrefix="0" xfId="0"/>
    <xf numFmtId="0" fontId="6" fillId="3" borderId="1" pivotButton="0" quotePrefix="0" xfId="0"/>
    <xf numFmtId="0" fontId="8" fillId="0" borderId="0" pivotButton="0" quotePrefix="0" xfId="0"/>
    <xf numFmtId="0" fontId="9" fillId="4" borderId="1" pivotButton="0" quotePrefix="0" xfId="0"/>
    <xf numFmtId="0" fontId="10" fillId="0" borderId="1" pivotButton="0" quotePrefix="0" xfId="0"/>
    <xf numFmtId="0" fontId="8" fillId="0" borderId="1" applyAlignment="1" pivotButton="0" quotePrefix="0" xfId="0">
      <alignment vertical="center" wrapText="1"/>
    </xf>
    <xf numFmtId="0" fontId="11" fillId="0" borderId="1" applyAlignment="1" pivotButton="0" quotePrefix="0" xfId="0">
      <alignment vertical="center" wrapText="1"/>
    </xf>
    <xf numFmtId="0" fontId="12" fillId="0" borderId="1" pivotButton="0" quotePrefix="0" xfId="0"/>
    <xf numFmtId="0" fontId="1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1" customWidth="1" min="2" max="2"/>
    <col width="8" customWidth="1" min="3" max="3"/>
    <col width="12" customWidth="1" min="4" max="4"/>
    <col width="12" customWidth="1" min="5" max="5"/>
    <col width="7" customWidth="1" min="6" max="6"/>
    <col width="8" customWidth="1" min="7" max="7"/>
    <col width="9" customWidth="1" min="8" max="8"/>
    <col width="12" customWidth="1" min="9" max="9"/>
    <col width="11" customWidth="1" min="10" max="10"/>
    <col width="14" customWidth="1" min="11" max="11"/>
    <col width="12" customWidth="1" min="12" max="12"/>
  </cols>
  <sheetData>
    <row r="1" ht="24" customHeight="1">
      <c r="A1" s="1" t="inlineStr">
        <is>
          <t>REGISTRO DE CAMPO · MONITOREO DE AGUA</t>
        </is>
      </c>
    </row>
    <row r="2" ht="16" customHeight="1">
      <c r="A2" s="2" t="inlineStr">
        <is>
          <t>Una fila por estación y jornada. Completar en campo.</t>
        </is>
      </c>
    </row>
    <row r="4" ht="30" customHeight="1">
      <c r="A4" s="3" t="inlineStr">
        <is>
          <t>Código estación</t>
        </is>
      </c>
      <c r="B4" s="3" t="inlineStr">
        <is>
          <t>Fecha</t>
        </is>
      </c>
      <c r="C4" s="3" t="inlineStr">
        <is>
          <t>Hora</t>
        </is>
      </c>
      <c r="D4" s="3" t="inlineStr">
        <is>
          <t>Este (UTM)</t>
        </is>
      </c>
      <c r="E4" s="3" t="inlineStr">
        <is>
          <t>Norte (UTM)</t>
        </is>
      </c>
      <c r="F4" s="3" t="inlineStr">
        <is>
          <t>Zona</t>
        </is>
      </c>
      <c r="G4" s="3" t="inlineStr">
        <is>
          <t>pH</t>
        </is>
      </c>
      <c r="H4" s="3" t="inlineStr">
        <is>
          <t>T (°C)</t>
        </is>
      </c>
      <c r="I4" s="3" t="inlineStr">
        <is>
          <t>CE (µS/cm)</t>
        </is>
      </c>
      <c r="J4" s="3" t="inlineStr">
        <is>
          <t>OD (mg/L)</t>
        </is>
      </c>
      <c r="K4" s="3" t="inlineStr">
        <is>
          <t>Turbidez (UNT)</t>
        </is>
      </c>
      <c r="L4" s="3" t="inlineStr">
        <is>
          <t>Caudal (L/s)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</row>
  </sheetData>
  <mergeCells count="2">
    <mergeCell ref="A2:L2"/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22" customWidth="1" min="2" max="2"/>
    <col width="10" customWidth="1" min="3" max="3"/>
    <col width="20" customWidth="1" min="4" max="4"/>
    <col width="14" customWidth="1" min="5" max="5"/>
    <col width="12" customWidth="1" min="6" max="6"/>
    <col width="12" customWidth="1" min="7" max="7"/>
    <col width="15" customWidth="1" min="8" max="8"/>
  </cols>
  <sheetData>
    <row r="1" ht="24" customHeight="1">
      <c r="A1" s="1" t="inlineStr">
        <is>
          <t>TABLA COMPARATIVA FRENTE AL ESTÁNDAR</t>
        </is>
      </c>
    </row>
    <row r="2" ht="16" customHeight="1">
      <c r="A2" s="2" t="inlineStr">
        <is>
          <t>La columna Cumplimiento se calcula sola. Consultar valores en el anexo vigente del D.S. 004-2017-MINAM.</t>
        </is>
      </c>
    </row>
    <row r="4" ht="30" customHeight="1">
      <c r="A4" s="3" t="inlineStr">
        <is>
          <t>Estación</t>
        </is>
      </c>
      <c r="B4" s="3" t="inlineStr">
        <is>
          <t>Parámetro</t>
        </is>
      </c>
      <c r="C4" s="3" t="inlineStr">
        <is>
          <t>Unidad</t>
        </is>
      </c>
      <c r="D4" s="3" t="inlineStr">
        <is>
          <t>Método de ensayo</t>
        </is>
      </c>
      <c r="E4" s="3" t="inlineStr">
        <is>
          <t>LC laboratorio</t>
        </is>
      </c>
      <c r="F4" s="3" t="inlineStr">
        <is>
          <t>Resultado</t>
        </is>
      </c>
      <c r="G4" s="3" t="inlineStr">
        <is>
          <t>Valor ECA</t>
        </is>
      </c>
      <c r="H4" s="3" t="inlineStr">
        <is>
          <t>Cumplimiento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5">
        <f>IF(OR(F5="",G5=""),"",IF(AND(E5&lt;&gt;"",E5&gt;G5),"NO CONCLUYENTE (LC&gt;ECA)",IF(F5&gt;G5,"EXCEDE","CUMPLE")))</f>
        <v/>
      </c>
    </row>
    <row r="6">
      <c r="A6" s="4" t="n"/>
      <c r="B6" s="4" t="n"/>
      <c r="C6" s="4" t="n"/>
      <c r="D6" s="4" t="n"/>
      <c r="E6" s="4" t="n"/>
      <c r="F6" s="4" t="n"/>
      <c r="G6" s="4" t="n"/>
      <c r="H6" s="5">
        <f>IF(OR(F6="",G6=""),"",IF(AND(E6&lt;&gt;"",E6&gt;G6),"NO CONCLUYENTE (LC&gt;ECA)",IF(F6&gt;G6,"EXCEDE","CUMPLE")))</f>
        <v/>
      </c>
    </row>
    <row r="7">
      <c r="A7" s="4" t="n"/>
      <c r="B7" s="4" t="n"/>
      <c r="C7" s="4" t="n"/>
      <c r="D7" s="4" t="n"/>
      <c r="E7" s="4" t="n"/>
      <c r="F7" s="4" t="n"/>
      <c r="G7" s="4" t="n"/>
      <c r="H7" s="5">
        <f>IF(OR(F7="",G7=""),"",IF(AND(E7&lt;&gt;"",E7&gt;G7),"NO CONCLUYENTE (LC&gt;ECA)",IF(F7&gt;G7,"EXCEDE","CUMPLE")))</f>
        <v/>
      </c>
    </row>
    <row r="8">
      <c r="A8" s="4" t="n"/>
      <c r="B8" s="4" t="n"/>
      <c r="C8" s="4" t="n"/>
      <c r="D8" s="4" t="n"/>
      <c r="E8" s="4" t="n"/>
      <c r="F8" s="4" t="n"/>
      <c r="G8" s="4" t="n"/>
      <c r="H8" s="5">
        <f>IF(OR(F8="",G8=""),"",IF(AND(E8&lt;&gt;"",E8&gt;G8),"NO CONCLUYENTE (LC&gt;ECA)",IF(F8&gt;G8,"EXCEDE","CUMPLE")))</f>
        <v/>
      </c>
    </row>
    <row r="9">
      <c r="A9" s="4" t="n"/>
      <c r="B9" s="4" t="n"/>
      <c r="C9" s="4" t="n"/>
      <c r="D9" s="4" t="n"/>
      <c r="E9" s="4" t="n"/>
      <c r="F9" s="4" t="n"/>
      <c r="G9" s="4" t="n"/>
      <c r="H9" s="5">
        <f>IF(OR(F9="",G9=""),"",IF(AND(E9&lt;&gt;"",E9&gt;G9),"NO CONCLUYENTE (LC&gt;ECA)",IF(F9&gt;G9,"EXCEDE","CUMPLE")))</f>
        <v/>
      </c>
    </row>
    <row r="10">
      <c r="A10" s="4" t="n"/>
      <c r="B10" s="4" t="n"/>
      <c r="C10" s="4" t="n"/>
      <c r="D10" s="4" t="n"/>
      <c r="E10" s="4" t="n"/>
      <c r="F10" s="4" t="n"/>
      <c r="G10" s="4" t="n"/>
      <c r="H10" s="5">
        <f>IF(OR(F10="",G10=""),"",IF(AND(E10&lt;&gt;"",E10&gt;G10),"NO CONCLUYENTE (LC&gt;ECA)",IF(F10&gt;G10,"EXCEDE","CUMPLE")))</f>
        <v/>
      </c>
    </row>
    <row r="11">
      <c r="A11" s="4" t="n"/>
      <c r="B11" s="4" t="n"/>
      <c r="C11" s="4" t="n"/>
      <c r="D11" s="4" t="n"/>
      <c r="E11" s="4" t="n"/>
      <c r="F11" s="4" t="n"/>
      <c r="G11" s="4" t="n"/>
      <c r="H11" s="5">
        <f>IF(OR(F11="",G11=""),"",IF(AND(E11&lt;&gt;"",E11&gt;G11),"NO CONCLUYENTE (LC&gt;ECA)",IF(F11&gt;G11,"EXCEDE","CUMPLE")))</f>
        <v/>
      </c>
    </row>
    <row r="12">
      <c r="A12" s="4" t="n"/>
      <c r="B12" s="4" t="n"/>
      <c r="C12" s="4" t="n"/>
      <c r="D12" s="4" t="n"/>
      <c r="E12" s="4" t="n"/>
      <c r="F12" s="4" t="n"/>
      <c r="G12" s="4" t="n"/>
      <c r="H12" s="5">
        <f>IF(OR(F12="",G12=""),"",IF(AND(E12&lt;&gt;"",E12&gt;G12),"NO CONCLUYENTE (LC&gt;ECA)",IF(F12&gt;G12,"EXCEDE","CUMPLE")))</f>
        <v/>
      </c>
    </row>
    <row r="13">
      <c r="A13" s="4" t="n"/>
      <c r="B13" s="4" t="n"/>
      <c r="C13" s="4" t="n"/>
      <c r="D13" s="4" t="n"/>
      <c r="E13" s="4" t="n"/>
      <c r="F13" s="4" t="n"/>
      <c r="G13" s="4" t="n"/>
      <c r="H13" s="5">
        <f>IF(OR(F13="",G13=""),"",IF(AND(E13&lt;&gt;"",E13&gt;G13),"NO CONCLUYENTE (LC&gt;ECA)",IF(F13&gt;G13,"EXCEDE","CUMPLE")))</f>
        <v/>
      </c>
    </row>
    <row r="14">
      <c r="A14" s="4" t="n"/>
      <c r="B14" s="4" t="n"/>
      <c r="C14" s="4" t="n"/>
      <c r="D14" s="4" t="n"/>
      <c r="E14" s="4" t="n"/>
      <c r="F14" s="4" t="n"/>
      <c r="G14" s="4" t="n"/>
      <c r="H14" s="5">
        <f>IF(OR(F14="",G14=""),"",IF(AND(E14&lt;&gt;"",E14&gt;G14),"NO CONCLUYENTE (LC&gt;ECA)",IF(F14&gt;G14,"EXCEDE","CUMPLE")))</f>
        <v/>
      </c>
    </row>
    <row r="15">
      <c r="A15" s="4" t="n"/>
      <c r="B15" s="4" t="n"/>
      <c r="C15" s="4" t="n"/>
      <c r="D15" s="4" t="n"/>
      <c r="E15" s="4" t="n"/>
      <c r="F15" s="4" t="n"/>
      <c r="G15" s="4" t="n"/>
      <c r="H15" s="5">
        <f>IF(OR(F15="",G15=""),"",IF(AND(E15&lt;&gt;"",E15&gt;G15),"NO CONCLUYENTE (LC&gt;ECA)",IF(F15&gt;G15,"EXCEDE","CUMPLE")))</f>
        <v/>
      </c>
    </row>
    <row r="16">
      <c r="A16" s="4" t="n"/>
      <c r="B16" s="4" t="n"/>
      <c r="C16" s="4" t="n"/>
      <c r="D16" s="4" t="n"/>
      <c r="E16" s="4" t="n"/>
      <c r="F16" s="4" t="n"/>
      <c r="G16" s="4" t="n"/>
      <c r="H16" s="5">
        <f>IF(OR(F16="",G16=""),"",IF(AND(E16&lt;&gt;"",E16&gt;G16),"NO CONCLUYENTE (LC&gt;ECA)",IF(F16&gt;G16,"EXCEDE","CUMPLE")))</f>
        <v/>
      </c>
    </row>
    <row r="17">
      <c r="A17" s="4" t="n"/>
      <c r="B17" s="4" t="n"/>
      <c r="C17" s="4" t="n"/>
      <c r="D17" s="4" t="n"/>
      <c r="E17" s="4" t="n"/>
      <c r="F17" s="4" t="n"/>
      <c r="G17" s="4" t="n"/>
      <c r="H17" s="5">
        <f>IF(OR(F17="",G17=""),"",IF(AND(E17&lt;&gt;"",E17&gt;G17),"NO CONCLUYENTE (LC&gt;ECA)",IF(F17&gt;G17,"EXCEDE","CUMPLE")))</f>
        <v/>
      </c>
    </row>
    <row r="18">
      <c r="A18" s="4" t="n"/>
      <c r="B18" s="4" t="n"/>
      <c r="C18" s="4" t="n"/>
      <c r="D18" s="4" t="n"/>
      <c r="E18" s="4" t="n"/>
      <c r="F18" s="4" t="n"/>
      <c r="G18" s="4" t="n"/>
      <c r="H18" s="5">
        <f>IF(OR(F18="",G18=""),"",IF(AND(E18&lt;&gt;"",E18&gt;G18),"NO CONCLUYENTE (LC&gt;ECA)",IF(F18&gt;G18,"EXCEDE","CUMPLE")))</f>
        <v/>
      </c>
    </row>
    <row r="19">
      <c r="A19" s="4" t="n"/>
      <c r="B19" s="4" t="n"/>
      <c r="C19" s="4" t="n"/>
      <c r="D19" s="4" t="n"/>
      <c r="E19" s="4" t="n"/>
      <c r="F19" s="4" t="n"/>
      <c r="G19" s="4" t="n"/>
      <c r="H19" s="5">
        <f>IF(OR(F19="",G19=""),"",IF(AND(E19&lt;&gt;"",E19&gt;G19),"NO CONCLUYENTE (LC&gt;ECA)",IF(F19&gt;G19,"EXCEDE","CUMPLE")))</f>
        <v/>
      </c>
    </row>
    <row r="20">
      <c r="A20" s="4" t="n"/>
      <c r="B20" s="4" t="n"/>
      <c r="C20" s="4" t="n"/>
      <c r="D20" s="4" t="n"/>
      <c r="E20" s="4" t="n"/>
      <c r="F20" s="4" t="n"/>
      <c r="G20" s="4" t="n"/>
      <c r="H20" s="5">
        <f>IF(OR(F20="",G20=""),"",IF(AND(E20&lt;&gt;"",E20&gt;G20),"NO CONCLUYENTE (LC&gt;ECA)",IF(F20&gt;G20,"EXCEDE","CUMPLE")))</f>
        <v/>
      </c>
    </row>
    <row r="21">
      <c r="A21" s="4" t="n"/>
      <c r="B21" s="4" t="n"/>
      <c r="C21" s="4" t="n"/>
      <c r="D21" s="4" t="n"/>
      <c r="E21" s="4" t="n"/>
      <c r="F21" s="4" t="n"/>
      <c r="G21" s="4" t="n"/>
      <c r="H21" s="5">
        <f>IF(OR(F21="",G21=""),"",IF(AND(E21&lt;&gt;"",E21&gt;G21),"NO CONCLUYENTE (LC&gt;ECA)",IF(F21&gt;G21,"EXCEDE","CUMPLE")))</f>
        <v/>
      </c>
    </row>
    <row r="22">
      <c r="A22" s="4" t="n"/>
      <c r="B22" s="4" t="n"/>
      <c r="C22" s="4" t="n"/>
      <c r="D22" s="4" t="n"/>
      <c r="E22" s="4" t="n"/>
      <c r="F22" s="4" t="n"/>
      <c r="G22" s="4" t="n"/>
      <c r="H22" s="5">
        <f>IF(OR(F22="",G22=""),"",IF(AND(E22&lt;&gt;"",E22&gt;G22),"NO CONCLUYENTE (LC&gt;ECA)",IF(F22&gt;G22,"EXCEDE","CUMPLE")))</f>
        <v/>
      </c>
    </row>
    <row r="23">
      <c r="A23" s="4" t="n"/>
      <c r="B23" s="4" t="n"/>
      <c r="C23" s="4" t="n"/>
      <c r="D23" s="4" t="n"/>
      <c r="E23" s="4" t="n"/>
      <c r="F23" s="4" t="n"/>
      <c r="G23" s="4" t="n"/>
      <c r="H23" s="5">
        <f>IF(OR(F23="",G23=""),"",IF(AND(E23&lt;&gt;"",E23&gt;G23),"NO CONCLUYENTE (LC&gt;ECA)",IF(F23&gt;G23,"EXCEDE","CUMPLE")))</f>
        <v/>
      </c>
    </row>
    <row r="24">
      <c r="A24" s="4" t="n"/>
      <c r="B24" s="4" t="n"/>
      <c r="C24" s="4" t="n"/>
      <c r="D24" s="4" t="n"/>
      <c r="E24" s="4" t="n"/>
      <c r="F24" s="4" t="n"/>
      <c r="G24" s="4" t="n"/>
      <c r="H24" s="5">
        <f>IF(OR(F24="",G24=""),"",IF(AND(E24&lt;&gt;"",E24&gt;G24),"NO CONCLUYENTE (LC&gt;ECA)",IF(F24&gt;G24,"EXCEDE","CUMPLE")))</f>
        <v/>
      </c>
    </row>
    <row r="25">
      <c r="A25" s="4" t="n"/>
      <c r="B25" s="4" t="n"/>
      <c r="C25" s="4" t="n"/>
      <c r="D25" s="4" t="n"/>
      <c r="E25" s="4" t="n"/>
      <c r="F25" s="4" t="n"/>
      <c r="G25" s="4" t="n"/>
      <c r="H25" s="5">
        <f>IF(OR(F25="",G25=""),"",IF(AND(E25&lt;&gt;"",E25&gt;G25),"NO CONCLUYENTE (LC&gt;ECA)",IF(F25&gt;G25,"EXCEDE","CUMPLE")))</f>
        <v/>
      </c>
    </row>
    <row r="26">
      <c r="A26" s="4" t="n"/>
      <c r="B26" s="4" t="n"/>
      <c r="C26" s="4" t="n"/>
      <c r="D26" s="4" t="n"/>
      <c r="E26" s="4" t="n"/>
      <c r="F26" s="4" t="n"/>
      <c r="G26" s="4" t="n"/>
      <c r="H26" s="5">
        <f>IF(OR(F26="",G26=""),"",IF(AND(E26&lt;&gt;"",E26&gt;G26),"NO CONCLUYENTE (LC&gt;ECA)",IF(F26&gt;G26,"EXCEDE","CUMPLE")))</f>
        <v/>
      </c>
    </row>
    <row r="27">
      <c r="A27" s="4" t="n"/>
      <c r="B27" s="4" t="n"/>
      <c r="C27" s="4" t="n"/>
      <c r="D27" s="4" t="n"/>
      <c r="E27" s="4" t="n"/>
      <c r="F27" s="4" t="n"/>
      <c r="G27" s="4" t="n"/>
      <c r="H27" s="5">
        <f>IF(OR(F27="",G27=""),"",IF(AND(E27&lt;&gt;"",E27&gt;G27),"NO CONCLUYENTE (LC&gt;ECA)",IF(F27&gt;G27,"EXCEDE","CUMPLE")))</f>
        <v/>
      </c>
    </row>
    <row r="28">
      <c r="A28" s="4" t="n"/>
      <c r="B28" s="4" t="n"/>
      <c r="C28" s="4" t="n"/>
      <c r="D28" s="4" t="n"/>
      <c r="E28" s="4" t="n"/>
      <c r="F28" s="4" t="n"/>
      <c r="G28" s="4" t="n"/>
      <c r="H28" s="5">
        <f>IF(OR(F28="",G28=""),"",IF(AND(E28&lt;&gt;"",E28&gt;G28),"NO CONCLUYENTE (LC&gt;ECA)",IF(F28&gt;G28,"EXCEDE","CUMPLE")))</f>
        <v/>
      </c>
    </row>
    <row r="29">
      <c r="A29" s="4" t="n"/>
      <c r="B29" s="4" t="n"/>
      <c r="C29" s="4" t="n"/>
      <c r="D29" s="4" t="n"/>
      <c r="E29" s="4" t="n"/>
      <c r="F29" s="4" t="n"/>
      <c r="G29" s="4" t="n"/>
      <c r="H29" s="5">
        <f>IF(OR(F29="",G29=""),"",IF(AND(E29&lt;&gt;"",E29&gt;G29),"NO CONCLUYENTE (LC&gt;ECA)",IF(F29&gt;G29,"EXCEDE","CUMPLE")))</f>
        <v/>
      </c>
    </row>
    <row r="30">
      <c r="A30" s="4" t="n"/>
      <c r="B30" s="4" t="n"/>
      <c r="C30" s="4" t="n"/>
      <c r="D30" s="4" t="n"/>
      <c r="E30" s="4" t="n"/>
      <c r="F30" s="4" t="n"/>
      <c r="G30" s="4" t="n"/>
      <c r="H30" s="5">
        <f>IF(OR(F30="",G30=""),"",IF(AND(E30&lt;&gt;"",E30&gt;G30),"NO CONCLUYENTE (LC&gt;ECA)",IF(F30&gt;G30,"EXCEDE","CUMPLE")))</f>
        <v/>
      </c>
    </row>
    <row r="31">
      <c r="A31" s="4" t="n"/>
      <c r="B31" s="4" t="n"/>
      <c r="C31" s="4" t="n"/>
      <c r="D31" s="4" t="n"/>
      <c r="E31" s="4" t="n"/>
      <c r="F31" s="4" t="n"/>
      <c r="G31" s="4" t="n"/>
      <c r="H31" s="5">
        <f>IF(OR(F31="",G31=""),"",IF(AND(E31&lt;&gt;"",E31&gt;G31),"NO CONCLUYENTE (LC&gt;ECA)",IF(F31&gt;G31,"EXCEDE","CUMPLE")))</f>
        <v/>
      </c>
    </row>
    <row r="32">
      <c r="A32" s="4" t="n"/>
      <c r="B32" s="4" t="n"/>
      <c r="C32" s="4" t="n"/>
      <c r="D32" s="4" t="n"/>
      <c r="E32" s="4" t="n"/>
      <c r="F32" s="4" t="n"/>
      <c r="G32" s="4" t="n"/>
      <c r="H32" s="5">
        <f>IF(OR(F32="",G32=""),"",IF(AND(E32&lt;&gt;"",E32&gt;G32),"NO CONCLUYENTE (LC&gt;ECA)",IF(F32&gt;G32,"EXCEDE","CUMPLE")))</f>
        <v/>
      </c>
    </row>
    <row r="33">
      <c r="A33" s="4" t="n"/>
      <c r="B33" s="4" t="n"/>
      <c r="C33" s="4" t="n"/>
      <c r="D33" s="4" t="n"/>
      <c r="E33" s="4" t="n"/>
      <c r="F33" s="4" t="n"/>
      <c r="G33" s="4" t="n"/>
      <c r="H33" s="5">
        <f>IF(OR(F33="",G33=""),"",IF(AND(E33&lt;&gt;"",E33&gt;G33),"NO CONCLUYENTE (LC&gt;ECA)",IF(F33&gt;G33,"EXCEDE","CUMPLE")))</f>
        <v/>
      </c>
    </row>
    <row r="34">
      <c r="A34" s="4" t="n"/>
      <c r="B34" s="4" t="n"/>
      <c r="C34" s="4" t="n"/>
      <c r="D34" s="4" t="n"/>
      <c r="E34" s="4" t="n"/>
      <c r="F34" s="4" t="n"/>
      <c r="G34" s="4" t="n"/>
      <c r="H34" s="5">
        <f>IF(OR(F34="",G34=""),"",IF(AND(E34&lt;&gt;"",E34&gt;G34),"NO CONCLUYENTE (LC&gt;ECA)",IF(F34&gt;G34,"EXCEDE","CUMPLE")))</f>
        <v/>
      </c>
    </row>
    <row r="35">
      <c r="A35" s="4" t="n"/>
      <c r="B35" s="4" t="n"/>
      <c r="C35" s="4" t="n"/>
      <c r="D35" s="4" t="n"/>
      <c r="E35" s="4" t="n"/>
      <c r="F35" s="4" t="n"/>
      <c r="G35" s="4" t="n"/>
      <c r="H35" s="5">
        <f>IF(OR(F35="",G35=""),"",IF(AND(E35&lt;&gt;"",E35&gt;G35),"NO CONCLUYENTE (LC&gt;ECA)",IF(F35&gt;G35,"EXCEDE","CUMPLE")))</f>
        <v/>
      </c>
    </row>
    <row r="36">
      <c r="A36" s="4" t="n"/>
      <c r="B36" s="4" t="n"/>
      <c r="C36" s="4" t="n"/>
      <c r="D36" s="4" t="n"/>
      <c r="E36" s="4" t="n"/>
      <c r="F36" s="4" t="n"/>
      <c r="G36" s="4" t="n"/>
      <c r="H36" s="5">
        <f>IF(OR(F36="",G36=""),"",IF(AND(E36&lt;&gt;"",E36&gt;G36),"NO CONCLUYENTE (LC&gt;ECA)",IF(F36&gt;G36,"EXCEDE","CUMPLE")))</f>
        <v/>
      </c>
    </row>
    <row r="37">
      <c r="A37" s="4" t="n"/>
      <c r="B37" s="4" t="n"/>
      <c r="C37" s="4" t="n"/>
      <c r="D37" s="4" t="n"/>
      <c r="E37" s="4" t="n"/>
      <c r="F37" s="4" t="n"/>
      <c r="G37" s="4" t="n"/>
      <c r="H37" s="5">
        <f>IF(OR(F37="",G37=""),"",IF(AND(E37&lt;&gt;"",E37&gt;G37),"NO CONCLUYENTE (LC&gt;ECA)",IF(F37&gt;G37,"EXCEDE","CUMPLE")))</f>
        <v/>
      </c>
    </row>
    <row r="38">
      <c r="A38" s="4" t="n"/>
      <c r="B38" s="4" t="n"/>
      <c r="C38" s="4" t="n"/>
      <c r="D38" s="4" t="n"/>
      <c r="E38" s="4" t="n"/>
      <c r="F38" s="4" t="n"/>
      <c r="G38" s="4" t="n"/>
      <c r="H38" s="5">
        <f>IF(OR(F38="",G38=""),"",IF(AND(E38&lt;&gt;"",E38&gt;G38),"NO CONCLUYENTE (LC&gt;ECA)",IF(F38&gt;G38,"EXCEDE","CUMPLE")))</f>
        <v/>
      </c>
    </row>
    <row r="39">
      <c r="A39" s="4" t="n"/>
      <c r="B39" s="4" t="n"/>
      <c r="C39" s="4" t="n"/>
      <c r="D39" s="4" t="n"/>
      <c r="E39" s="4" t="n"/>
      <c r="F39" s="4" t="n"/>
      <c r="G39" s="4" t="n"/>
      <c r="H39" s="5">
        <f>IF(OR(F39="",G39=""),"",IF(AND(E39&lt;&gt;"",E39&gt;G39),"NO CONCLUYENTE (LC&gt;ECA)",IF(F39&gt;G39,"EXCEDE","CUMPLE")))</f>
        <v/>
      </c>
    </row>
    <row r="40">
      <c r="A40" s="4" t="n"/>
      <c r="B40" s="4" t="n"/>
      <c r="C40" s="4" t="n"/>
      <c r="D40" s="4" t="n"/>
      <c r="E40" s="4" t="n"/>
      <c r="F40" s="4" t="n"/>
      <c r="G40" s="4" t="n"/>
      <c r="H40" s="5">
        <f>IF(OR(F40="",G40=""),"",IF(AND(E40&lt;&gt;"",E40&gt;G40),"NO CONCLUYENTE (LC&gt;ECA)",IF(F40&gt;G40,"EXCEDE","CUMPLE")))</f>
        <v/>
      </c>
    </row>
    <row r="41">
      <c r="A41" s="4" t="n"/>
      <c r="B41" s="4" t="n"/>
      <c r="C41" s="4" t="n"/>
      <c r="D41" s="4" t="n"/>
      <c r="E41" s="4" t="n"/>
      <c r="F41" s="4" t="n"/>
      <c r="G41" s="4" t="n"/>
      <c r="H41" s="5">
        <f>IF(OR(F41="",G41=""),"",IF(AND(E41&lt;&gt;"",E41&gt;G41),"NO CONCLUYENTE (LC&gt;ECA)",IF(F41&gt;G41,"EXCEDE","CUMPLE")))</f>
        <v/>
      </c>
    </row>
    <row r="42">
      <c r="A42" s="4" t="n"/>
      <c r="B42" s="4" t="n"/>
      <c r="C42" s="4" t="n"/>
      <c r="D42" s="4" t="n"/>
      <c r="E42" s="4" t="n"/>
      <c r="F42" s="4" t="n"/>
      <c r="G42" s="4" t="n"/>
      <c r="H42" s="5">
        <f>IF(OR(F42="",G42=""),"",IF(AND(E42&lt;&gt;"",E42&gt;G42),"NO CONCLUYENTE (LC&gt;ECA)",IF(F42&gt;G42,"EXCEDE","CUMPLE")))</f>
        <v/>
      </c>
    </row>
    <row r="43">
      <c r="A43" s="4" t="n"/>
      <c r="B43" s="4" t="n"/>
      <c r="C43" s="4" t="n"/>
      <c r="D43" s="4" t="n"/>
      <c r="E43" s="4" t="n"/>
      <c r="F43" s="4" t="n"/>
      <c r="G43" s="4" t="n"/>
      <c r="H43" s="5">
        <f>IF(OR(F43="",G43=""),"",IF(AND(E43&lt;&gt;"",E43&gt;G43),"NO CONCLUYENTE (LC&gt;ECA)",IF(F43&gt;G43,"EXCEDE","CUMPLE")))</f>
        <v/>
      </c>
    </row>
    <row r="44">
      <c r="A44" s="4" t="n"/>
      <c r="B44" s="4" t="n"/>
      <c r="C44" s="4" t="n"/>
      <c r="D44" s="4" t="n"/>
      <c r="E44" s="4" t="n"/>
      <c r="F44" s="4" t="n"/>
      <c r="G44" s="4" t="n"/>
      <c r="H44" s="5">
        <f>IF(OR(F44="",G44=""),"",IF(AND(E44&lt;&gt;"",E44&gt;G44),"NO CONCLUYENTE (LC&gt;ECA)",IF(F44&gt;G44,"EXCEDE","CUMPLE")))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17" customWidth="1" min="3" max="3"/>
    <col width="16" customWidth="1" min="4" max="4"/>
    <col width="20" customWidth="1" min="5" max="5"/>
    <col width="20" customWidth="1" min="6" max="6"/>
  </cols>
  <sheetData>
    <row r="1" ht="24" customHeight="1">
      <c r="A1" s="1" t="inlineStr">
        <is>
          <t>AFORO POR EL MÉTODO ÁREA-VELOCIDAD</t>
        </is>
      </c>
    </row>
    <row r="2" ht="16" customHeight="1">
      <c r="A2" s="2" t="inlineStr">
        <is>
          <t>Completar distancia, profundidad y velocidad. El caudal se calcula solo.</t>
        </is>
      </c>
    </row>
    <row r="4" ht="30" customHeight="1">
      <c r="A4" s="3" t="inlineStr">
        <is>
          <t>Vertical</t>
        </is>
      </c>
      <c r="B4" s="3" t="inlineStr">
        <is>
          <t>Distancia (m)</t>
        </is>
      </c>
      <c r="C4" s="3" t="inlineStr">
        <is>
          <t>Profundidad (m)</t>
        </is>
      </c>
      <c r="D4" s="3" t="inlineStr">
        <is>
          <t>Velocidad (m/s)</t>
        </is>
      </c>
      <c r="E4" s="3" t="inlineStr">
        <is>
          <t>Ancho influencia (m)</t>
        </is>
      </c>
      <c r="F4" s="3" t="inlineStr">
        <is>
          <t>Caudal parcial (m³/s)</t>
        </is>
      </c>
    </row>
    <row r="5">
      <c r="A5" s="6" t="inlineStr">
        <is>
          <t>V1</t>
        </is>
      </c>
      <c r="B5" s="4" t="n"/>
      <c r="C5" s="4" t="n"/>
      <c r="D5" s="4" t="n"/>
      <c r="E5" s="4">
        <f>IF(B5="","",B5+(B6-B5)/2)</f>
        <v/>
      </c>
      <c r="F5" s="4">
        <f>IF(OR(C5="",D5="",E5=""),"",C5*E5*D5)</f>
        <v/>
      </c>
    </row>
    <row r="6">
      <c r="A6" s="6" t="inlineStr">
        <is>
          <t>V2</t>
        </is>
      </c>
      <c r="B6" s="4" t="n"/>
      <c r="C6" s="4" t="n"/>
      <c r="D6" s="4" t="n"/>
      <c r="E6" s="4">
        <f>IF(B6="","",IF(B7="",(B6-B5)/2,(B6-B5)/2+(B7-B6)/2))</f>
        <v/>
      </c>
      <c r="F6" s="4">
        <f>IF(OR(C6="",D6="",E6=""),"",C6*E6*D6)</f>
        <v/>
      </c>
    </row>
    <row r="7">
      <c r="A7" s="6" t="inlineStr">
        <is>
          <t>V3</t>
        </is>
      </c>
      <c r="B7" s="4" t="n"/>
      <c r="C7" s="4" t="n"/>
      <c r="D7" s="4" t="n"/>
      <c r="E7" s="4">
        <f>IF(B7="","",IF(B8="",(B7-B6)/2,(B7-B6)/2+(B8-B7)/2))</f>
        <v/>
      </c>
      <c r="F7" s="4">
        <f>IF(OR(C7="",D7="",E7=""),"",C7*E7*D7)</f>
        <v/>
      </c>
    </row>
    <row r="8">
      <c r="A8" s="6" t="inlineStr">
        <is>
          <t>V4</t>
        </is>
      </c>
      <c r="B8" s="4" t="n"/>
      <c r="C8" s="4" t="n"/>
      <c r="D8" s="4" t="n"/>
      <c r="E8" s="4">
        <f>IF(B8="","",IF(B9="",(B8-B7)/2,(B8-B7)/2+(B9-B8)/2))</f>
        <v/>
      </c>
      <c r="F8" s="4">
        <f>IF(OR(C8="",D8="",E8=""),"",C8*E8*D8)</f>
        <v/>
      </c>
    </row>
    <row r="9">
      <c r="A9" s="6" t="inlineStr">
        <is>
          <t>V5</t>
        </is>
      </c>
      <c r="B9" s="4" t="n"/>
      <c r="C9" s="4" t="n"/>
      <c r="D9" s="4" t="n"/>
      <c r="E9" s="4">
        <f>IF(B9="","",IF(B10="",(B9-B8)/2,(B9-B8)/2+(B10-B9)/2))</f>
        <v/>
      </c>
      <c r="F9" s="4">
        <f>IF(OR(C9="",D9="",E9=""),"",C9*E9*D9)</f>
        <v/>
      </c>
    </row>
    <row r="10">
      <c r="A10" s="6" t="inlineStr">
        <is>
          <t>V6</t>
        </is>
      </c>
      <c r="B10" s="4" t="n"/>
      <c r="C10" s="4" t="n"/>
      <c r="D10" s="4" t="n"/>
      <c r="E10" s="4">
        <f>IF(B10="","",IF(B11="",(B10-B9)/2,(B10-B9)/2+(B11-B10)/2))</f>
        <v/>
      </c>
      <c r="F10" s="4">
        <f>IF(OR(C10="",D10="",E10=""),"",C10*E10*D10)</f>
        <v/>
      </c>
    </row>
    <row r="11">
      <c r="A11" s="6" t="inlineStr">
        <is>
          <t>V7</t>
        </is>
      </c>
      <c r="B11" s="4" t="n"/>
      <c r="C11" s="4" t="n"/>
      <c r="D11" s="4" t="n"/>
      <c r="E11" s="4">
        <f>IF(B11="","",IF(B12="",(B11-B10)/2,(B11-B10)/2+(B12-B11)/2))</f>
        <v/>
      </c>
      <c r="F11" s="4">
        <f>IF(OR(C11="",D11="",E11=""),"",C11*E11*D11)</f>
        <v/>
      </c>
    </row>
    <row r="12">
      <c r="A12" s="6" t="inlineStr">
        <is>
          <t>V8</t>
        </is>
      </c>
      <c r="B12" s="4" t="n"/>
      <c r="C12" s="4" t="n"/>
      <c r="D12" s="4" t="n"/>
      <c r="E12" s="4">
        <f>IF(B12="","",IF(B13="",(B12-B11)/2,(B12-B11)/2+(B13-B12)/2))</f>
        <v/>
      </c>
      <c r="F12" s="4">
        <f>IF(OR(C12="",D12="",E12=""),"",C12*E12*D12)</f>
        <v/>
      </c>
    </row>
    <row r="13">
      <c r="A13" s="6" t="inlineStr">
        <is>
          <t>V9</t>
        </is>
      </c>
      <c r="B13" s="4" t="n"/>
      <c r="C13" s="4" t="n"/>
      <c r="D13" s="4" t="n"/>
      <c r="E13" s="4">
        <f>IF(B13="","",IF(B14="",(B13-B12)/2,(B13-B12)/2+(B14-B13)/2))</f>
        <v/>
      </c>
      <c r="F13" s="4">
        <f>IF(OR(C13="",D13="",E13=""),"",C13*E13*D13)</f>
        <v/>
      </c>
    </row>
    <row r="14">
      <c r="A14" s="6" t="inlineStr">
        <is>
          <t>V10</t>
        </is>
      </c>
      <c r="B14" s="4" t="n"/>
      <c r="C14" s="4" t="n"/>
      <c r="D14" s="4" t="n"/>
      <c r="E14" s="4">
        <f>IF(B14="","",IF(B15="",(B14-B13)/2,(B14-B13)/2+(B15-B14)/2))</f>
        <v/>
      </c>
      <c r="F14" s="4">
        <f>IF(OR(C14="",D14="",E14=""),"",C14*E14*D14)</f>
        <v/>
      </c>
    </row>
    <row r="15">
      <c r="A15" s="6" t="inlineStr">
        <is>
          <t>V11</t>
        </is>
      </c>
      <c r="B15" s="4" t="n"/>
      <c r="C15" s="4" t="n"/>
      <c r="D15" s="4" t="n"/>
      <c r="E15" s="4">
        <f>IF(B15="","",IF(B16="",(B15-B14)/2,(B15-B14)/2+(B16-B15)/2))</f>
        <v/>
      </c>
      <c r="F15" s="4">
        <f>IF(OR(C15="",D15="",E15=""),"",C15*E15*D15)</f>
        <v/>
      </c>
    </row>
    <row r="16">
      <c r="A16" s="6" t="inlineStr">
        <is>
          <t>V12</t>
        </is>
      </c>
      <c r="B16" s="4" t="n"/>
      <c r="C16" s="4" t="n"/>
      <c r="D16" s="4" t="n"/>
      <c r="E16" s="4">
        <f>IF(B16="","",IF(B17="",(B16-B15)/2,(B16-B15)/2+(B17-B16)/2))</f>
        <v/>
      </c>
      <c r="F16" s="4">
        <f>IF(OR(C16="",D16="",E16=""),"",C16*E16*D16)</f>
        <v/>
      </c>
    </row>
    <row r="17">
      <c r="A17" s="6" t="inlineStr">
        <is>
          <t>V13</t>
        </is>
      </c>
      <c r="B17" s="4" t="n"/>
      <c r="C17" s="4" t="n"/>
      <c r="D17" s="4" t="n"/>
      <c r="E17" s="4">
        <f>IF(B17="","",IF(B18="",(B17-B16)/2,(B17-B16)/2+(B18-B17)/2))</f>
        <v/>
      </c>
      <c r="F17" s="4">
        <f>IF(OR(C17="",D17="",E17=""),"",C17*E17*D17)</f>
        <v/>
      </c>
    </row>
    <row r="18">
      <c r="A18" s="6" t="inlineStr">
        <is>
          <t>V14</t>
        </is>
      </c>
      <c r="B18" s="4" t="n"/>
      <c r="C18" s="4" t="n"/>
      <c r="D18" s="4" t="n"/>
      <c r="E18" s="4">
        <f>IF(B18="","",IF(B19="",(B18-B17)/2,(B18-B17)/2+(B19-B18)/2))</f>
        <v/>
      </c>
      <c r="F18" s="4">
        <f>IF(OR(C18="",D18="",E18=""),"",C18*E18*D18)</f>
        <v/>
      </c>
    </row>
    <row r="19">
      <c r="A19" s="6" t="inlineStr">
        <is>
          <t>V15</t>
        </is>
      </c>
      <c r="B19" s="4" t="n"/>
      <c r="C19" s="4" t="n"/>
      <c r="D19" s="4" t="n"/>
      <c r="E19" s="4">
        <f>IF(B19="","",IF(B20="",(B19-B18)/2,(B19-B18)/2+(B20-B19)/2))</f>
        <v/>
      </c>
      <c r="F19" s="4">
        <f>IF(OR(C19="",D19="",E19=""),"",C19*E19*D19)</f>
        <v/>
      </c>
    </row>
    <row r="21">
      <c r="E21" s="7" t="inlineStr">
        <is>
          <t>CAUDAL TOTAL (m³/s)</t>
        </is>
      </c>
      <c r="F21" s="8">
        <f>SUM(F5:F19)</f>
        <v/>
      </c>
    </row>
    <row r="22">
      <c r="E22" s="7" t="inlineStr">
        <is>
          <t>CAUDAL TOTAL (L/s)</t>
        </is>
      </c>
      <c r="F22" s="8">
        <f>F21*1000</f>
        <v/>
      </c>
    </row>
  </sheetData>
  <mergeCells count="2"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40" customWidth="1" min="3" max="3"/>
  </cols>
  <sheetData>
    <row r="1" ht="24" customHeight="1">
      <c r="A1" s="1" t="inlineStr">
        <is>
          <t>CÁLCULO DE PURGA DE POZO DE MONITOREO</t>
        </is>
      </c>
    </row>
    <row r="2" ht="16" customHeight="1">
      <c r="A2" s="2" t="inlineStr">
        <is>
          <t>Completar las celdas verdes. El volumen y el tiempo se calculan solos.</t>
        </is>
      </c>
    </row>
    <row r="4">
      <c r="A4" s="9" t="inlineStr">
        <is>
          <t>Profundidad total del pozo (m)</t>
        </is>
      </c>
      <c r="B4" s="10" t="n">
        <v>12</v>
      </c>
    </row>
    <row r="5">
      <c r="A5" s="9" t="inlineStr">
        <is>
          <t>Nivel estático (m)</t>
        </is>
      </c>
      <c r="B5" s="10" t="n">
        <v>4.5</v>
      </c>
    </row>
    <row r="6">
      <c r="A6" s="9" t="inlineStr">
        <is>
          <t>Diámetro interior (pulgadas)</t>
        </is>
      </c>
      <c r="B6" s="10" t="n">
        <v>4</v>
      </c>
    </row>
    <row r="7">
      <c r="A7" s="9" t="inlineStr">
        <is>
          <t>N.° de volúmenes a purgar</t>
        </is>
      </c>
      <c r="B7" s="10" t="n">
        <v>5</v>
      </c>
    </row>
    <row r="8">
      <c r="A8" s="9" t="inlineStr">
        <is>
          <t>Caudal de bomba (L/min)</t>
        </is>
      </c>
      <c r="B8" s="10" t="n">
        <v>2</v>
      </c>
    </row>
    <row r="9">
      <c r="A9" s="11" t="inlineStr">
        <is>
          <t>Columna de agua (m)</t>
        </is>
      </c>
      <c r="B9" s="12">
        <f>B4-B5</f>
        <v/>
      </c>
    </row>
    <row r="10">
      <c r="A10" s="11" t="inlineStr">
        <is>
          <t>Volumen de 1 columna (L)</t>
        </is>
      </c>
      <c r="B10" s="12">
        <f>PI()*((B6*0.0254)/2)^2*B9*1000</f>
        <v/>
      </c>
    </row>
    <row r="11">
      <c r="A11" s="11" t="inlineStr">
        <is>
          <t>Volumen total a purgar (L)</t>
        </is>
      </c>
      <c r="B11" s="12">
        <f>B10*B7</f>
        <v/>
      </c>
    </row>
    <row r="12">
      <c r="A12" s="11" t="inlineStr">
        <is>
          <t>Tiempo de purga (min)</t>
        </is>
      </c>
      <c r="B12" s="12">
        <f>B11/B8</f>
        <v/>
      </c>
    </row>
    <row r="14">
      <c r="A14" s="7" t="inlineStr">
        <is>
          <t>CRITERIO DE ESTABILIZACIÓN (prevalece sobre el conteo de volúmenes)</t>
        </is>
      </c>
    </row>
    <row r="15" ht="30" customHeight="1">
      <c r="A15" s="3" t="inlineStr">
        <is>
          <t>Parámetro</t>
        </is>
      </c>
      <c r="B15" s="3" t="inlineStr">
        <is>
          <t>Criterio</t>
        </is>
      </c>
    </row>
    <row r="16">
      <c r="A16" s="5" t="inlineStr">
        <is>
          <t>pH</t>
        </is>
      </c>
      <c r="B16" s="13" t="inlineStr">
        <is>
          <t>± 0,1 unidad en 3 lecturas consecutivas</t>
        </is>
      </c>
    </row>
    <row r="17">
      <c r="A17" s="5" t="inlineStr">
        <is>
          <t>Conductividad</t>
        </is>
      </c>
      <c r="B17" s="13" t="inlineStr">
        <is>
          <t>± 3 % en 3 lecturas consecutivas</t>
        </is>
      </c>
    </row>
    <row r="18">
      <c r="A18" s="5" t="inlineStr">
        <is>
          <t>Temperatura</t>
        </is>
      </c>
      <c r="B18" s="13" t="inlineStr">
        <is>
          <t>± 0,5 °C en 3 lecturas consecutivas</t>
        </is>
      </c>
    </row>
    <row r="19">
      <c r="A19" s="5" t="inlineStr">
        <is>
          <t>Turbidez</t>
        </is>
      </c>
      <c r="B19" s="13" t="inlineStr">
        <is>
          <t>Menor a 10 UNT, idealmente estable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1" customWidth="1" min="2" max="2"/>
    <col width="8" customWidth="1" min="3" max="3"/>
    <col width="22" customWidth="1" min="4" max="4"/>
    <col width="20" customWidth="1" min="5" max="5"/>
    <col width="22" customWidth="1" min="6" max="6"/>
    <col width="12" customWidth="1" min="7" max="7"/>
    <col width="26" customWidth="1" min="8" max="8"/>
  </cols>
  <sheetData>
    <row r="1" ht="24" customHeight="1">
      <c r="A1" s="1" t="inlineStr">
        <is>
          <t>CADENA DE CUSTODIA</t>
        </is>
      </c>
    </row>
    <row r="2" ht="16" customHeight="1">
      <c r="A2" s="2" t="inlineStr">
        <is>
          <t>Se completa y firma en campo. Sin ella el resultado es impugnable.</t>
        </is>
      </c>
    </row>
    <row r="4" ht="30" customHeight="1">
      <c r="A4" s="3" t="inlineStr">
        <is>
          <t>Código estación</t>
        </is>
      </c>
      <c r="B4" s="3" t="inlineStr">
        <is>
          <t>Fecha</t>
        </is>
      </c>
      <c r="C4" s="3" t="inlineStr">
        <is>
          <t>Hora</t>
        </is>
      </c>
      <c r="D4" s="3" t="inlineStr">
        <is>
          <t>Parámetro</t>
        </is>
      </c>
      <c r="E4" s="3" t="inlineStr">
        <is>
          <t>Envase</t>
        </is>
      </c>
      <c r="F4" s="3" t="inlineStr">
        <is>
          <t>Preservante</t>
        </is>
      </c>
      <c r="G4" s="3" t="inlineStr">
        <is>
          <t>N.° envases</t>
        </is>
      </c>
      <c r="H4" s="3" t="inlineStr">
        <is>
          <t>Observaciones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</row>
    <row r="36">
      <c r="A36" s="11" t="inlineStr">
        <is>
          <t>Muestreado por (nombre y firma):</t>
        </is>
      </c>
      <c r="B36" s="4" t="n"/>
      <c r="C36" s="4" t="n"/>
      <c r="D36" s="4" t="n"/>
      <c r="E36" s="4" t="n"/>
    </row>
    <row r="38">
      <c r="A38" s="11" t="inlineStr">
        <is>
          <t>Entregado por / fecha y hora:</t>
        </is>
      </c>
      <c r="B38" s="4" t="n"/>
      <c r="C38" s="4" t="n"/>
      <c r="D38" s="4" t="n"/>
      <c r="E38" s="4" t="n"/>
    </row>
    <row r="40">
      <c r="A40" s="11" t="inlineStr">
        <is>
          <t>Recibido por / fecha y hora:</t>
        </is>
      </c>
      <c r="B40" s="4" t="n"/>
      <c r="C40" s="4" t="n"/>
      <c r="D40" s="4" t="n"/>
      <c r="E40" s="4" t="n"/>
    </row>
    <row r="42">
      <c r="A42" s="11" t="inlineStr">
        <is>
          <t>Temperatura del cooler a la recepción (°C):</t>
        </is>
      </c>
      <c r="B42" s="4" t="n"/>
      <c r="C42" s="4" t="n"/>
      <c r="D42" s="4" t="n"/>
      <c r="E42" s="4" t="n"/>
    </row>
  </sheetData>
  <mergeCells count="6">
    <mergeCell ref="B40:E40"/>
    <mergeCell ref="A2:H2"/>
    <mergeCell ref="B38:E38"/>
    <mergeCell ref="A1:H1"/>
    <mergeCell ref="B42:E42"/>
    <mergeCell ref="B36:E3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30" customWidth="1" min="3" max="3"/>
    <col width="16" customWidth="1" min="4" max="4"/>
    <col width="16" customWidth="1" min="5" max="5"/>
  </cols>
  <sheetData>
    <row r="1" ht="24" customHeight="1">
      <c r="A1" s="1" t="inlineStr">
        <is>
          <t>ENVASES, PRESERVACIÓN Y TIEMPOS MÁXIMOS</t>
        </is>
      </c>
    </row>
    <row r="2" ht="16" customHeight="1">
      <c r="A2" s="2" t="inlineStr">
        <is>
          <t>El tiempo máximo corre hasta el ANÁLISIS, no hasta la entrega en laboratorio.</t>
        </is>
      </c>
    </row>
    <row r="4" ht="30" customHeight="1">
      <c r="A4" s="3" t="inlineStr">
        <is>
          <t>Parámetro</t>
        </is>
      </c>
      <c r="B4" s="3" t="inlineStr">
        <is>
          <t>Envase</t>
        </is>
      </c>
      <c r="C4" s="3" t="inlineStr">
        <is>
          <t>Preservante</t>
        </is>
      </c>
      <c r="D4" s="3" t="inlineStr">
        <is>
          <t>Tiempo máximo</t>
        </is>
      </c>
      <c r="E4" s="3" t="inlineStr">
        <is>
          <t>Orden de llenado</t>
        </is>
      </c>
    </row>
    <row r="5">
      <c r="A5" s="14" t="inlineStr">
        <is>
          <t>Coliformes / E. coli</t>
        </is>
      </c>
      <c r="B5" s="15" t="inlineStr">
        <is>
          <t>Vidrio estéril</t>
        </is>
      </c>
      <c r="C5" s="15" t="inlineStr">
        <is>
          <t>Refrigeración 4 °C · SIN enjuagar</t>
        </is>
      </c>
      <c r="D5" s="15" t="inlineStr">
        <is>
          <t>24 horas</t>
        </is>
      </c>
      <c r="E5" s="15" t="n">
        <v>1</v>
      </c>
    </row>
    <row r="6">
      <c r="A6" s="14" t="inlineStr">
        <is>
          <t>Hidrocarburos (TPH)</t>
        </is>
      </c>
      <c r="B6" s="15" t="inlineStr">
        <is>
          <t>Vidrio ámbar, tapa teflón</t>
        </is>
      </c>
      <c r="C6" s="15" t="inlineStr">
        <is>
          <t>HCl pH &lt; 2 · 4 °C</t>
        </is>
      </c>
      <c r="D6" s="15" t="inlineStr">
        <is>
          <t>7 a 14 días</t>
        </is>
      </c>
      <c r="E6" s="15" t="n">
        <v>2</v>
      </c>
    </row>
    <row r="7">
      <c r="A7" s="14" t="inlineStr">
        <is>
          <t>Aceites y grasas</t>
        </is>
      </c>
      <c r="B7" s="15" t="inlineStr">
        <is>
          <t>Vidrio boca ancha</t>
        </is>
      </c>
      <c r="C7" s="15" t="inlineStr">
        <is>
          <t>H₂SO₄ o HCl pH &lt; 2 · 4 °C</t>
        </is>
      </c>
      <c r="D7" s="15" t="inlineStr">
        <is>
          <t>28 días</t>
        </is>
      </c>
      <c r="E7" s="15" t="n">
        <v>3</v>
      </c>
    </row>
    <row r="8">
      <c r="A8" s="14" t="inlineStr">
        <is>
          <t>Metales totales</t>
        </is>
      </c>
      <c r="B8" s="15" t="inlineStr">
        <is>
          <t>Plástico</t>
        </is>
      </c>
      <c r="C8" s="15" t="inlineStr">
        <is>
          <t>HNO₃ pH &lt; 2</t>
        </is>
      </c>
      <c r="D8" s="15" t="inlineStr">
        <is>
          <t>6 meses</t>
        </is>
      </c>
      <c r="E8" s="15" t="n">
        <v>4</v>
      </c>
    </row>
    <row r="9">
      <c r="A9" s="14" t="inlineStr">
        <is>
          <t>Metales disueltos</t>
        </is>
      </c>
      <c r="B9" s="15" t="inlineStr">
        <is>
          <t>Plástico</t>
        </is>
      </c>
      <c r="C9" s="15" t="inlineStr">
        <is>
          <t>Filtrado 0,45 µm en campo + HNO₃</t>
        </is>
      </c>
      <c r="D9" s="15" t="inlineStr">
        <is>
          <t>6 meses</t>
        </is>
      </c>
      <c r="E9" s="15" t="n">
        <v>5</v>
      </c>
    </row>
    <row r="10">
      <c r="A10" s="14" t="inlineStr">
        <is>
          <t>Mercurio</t>
        </is>
      </c>
      <c r="B10" s="15" t="inlineStr">
        <is>
          <t>Plástico o vidrio</t>
        </is>
      </c>
      <c r="C10" s="15" t="inlineStr">
        <is>
          <t>HNO₃ pH &lt; 2</t>
        </is>
      </c>
      <c r="D10" s="15" t="inlineStr">
        <is>
          <t>28 días</t>
        </is>
      </c>
      <c r="E10" s="15" t="n">
        <v>6</v>
      </c>
    </row>
    <row r="11">
      <c r="A11" s="14" t="inlineStr">
        <is>
          <t>Cianuro total</t>
        </is>
      </c>
      <c r="B11" s="15" t="inlineStr">
        <is>
          <t>Plástico</t>
        </is>
      </c>
      <c r="C11" s="15" t="inlineStr">
        <is>
          <t>NaOH pH &gt; 12 · 4 °C</t>
        </is>
      </c>
      <c r="D11" s="15" t="inlineStr">
        <is>
          <t>14 días</t>
        </is>
      </c>
      <c r="E11" s="15" t="n">
        <v>7</v>
      </c>
    </row>
    <row r="12">
      <c r="A12" s="14" t="inlineStr">
        <is>
          <t>DQO</t>
        </is>
      </c>
      <c r="B12" s="15" t="inlineStr">
        <is>
          <t>Plástico o vidrio</t>
        </is>
      </c>
      <c r="C12" s="15" t="inlineStr">
        <is>
          <t>H₂SO₄ pH &lt; 2 · 4 °C</t>
        </is>
      </c>
      <c r="D12" s="15" t="inlineStr">
        <is>
          <t>28 días</t>
        </is>
      </c>
      <c r="E12" s="15" t="n">
        <v>8</v>
      </c>
    </row>
    <row r="13">
      <c r="A13" s="14" t="inlineStr">
        <is>
          <t>DBO₅</t>
        </is>
      </c>
      <c r="B13" s="15" t="inlineStr">
        <is>
          <t>Plástico o vidrio</t>
        </is>
      </c>
      <c r="C13" s="15" t="inlineStr">
        <is>
          <t>Refrigeración 4 °C</t>
        </is>
      </c>
      <c r="D13" s="15" t="inlineStr">
        <is>
          <t>48 horas</t>
        </is>
      </c>
      <c r="E13" s="15" t="n">
        <v>9</v>
      </c>
    </row>
    <row r="14">
      <c r="A14" s="14" t="inlineStr">
        <is>
          <t>Nutrientes (N y P)</t>
        </is>
      </c>
      <c r="B14" s="15" t="inlineStr">
        <is>
          <t>Plástico</t>
        </is>
      </c>
      <c r="C14" s="15" t="inlineStr">
        <is>
          <t>Refrigeración 4 °C</t>
        </is>
      </c>
      <c r="D14" s="15" t="inlineStr">
        <is>
          <t>48 horas</t>
        </is>
      </c>
      <c r="E14" s="15" t="n">
        <v>10</v>
      </c>
    </row>
    <row r="15">
      <c r="A15" s="14" t="inlineStr">
        <is>
          <t>Sólidos suspendidos</t>
        </is>
      </c>
      <c r="B15" s="15" t="inlineStr">
        <is>
          <t>Plástico</t>
        </is>
      </c>
      <c r="C15" s="15" t="inlineStr">
        <is>
          <t>Refrigeración 4 °C</t>
        </is>
      </c>
      <c r="D15" s="15" t="inlineStr">
        <is>
          <t>7 días</t>
        </is>
      </c>
      <c r="E15" s="15" t="n">
        <v>11</v>
      </c>
    </row>
  </sheetData>
  <mergeCells count="2">
    <mergeCell ref="A2:E2"/>
    <mergeCell ref="A1:E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78" customWidth="1" min="2" max="2"/>
    <col width="22" customWidth="1" min="3" max="3"/>
  </cols>
  <sheetData>
    <row r="1" ht="24" customHeight="1">
      <c r="A1" s="1" t="inlineStr">
        <is>
          <t>CHECKLIST DE CAMPO Y DE CIERRE</t>
        </is>
      </c>
    </row>
    <row r="2" ht="16" customHeight="1">
      <c r="A2" s="2" t="inlineStr">
        <is>
          <t>Marcar con X. Lo que se verifica antes de salir y antes de firmar.</t>
        </is>
      </c>
    </row>
    <row r="4" ht="30" customHeight="1">
      <c r="A4" s="3" t="inlineStr">
        <is>
          <t>✓</t>
        </is>
      </c>
      <c r="B4" s="3" t="inlineStr">
        <is>
          <t>Verificación</t>
        </is>
      </c>
      <c r="C4" s="3" t="inlineStr">
        <is>
          <t>Momento</t>
        </is>
      </c>
    </row>
    <row r="5">
      <c r="A5" s="4" t="inlineStr"/>
      <c r="B5" s="13" t="inlineStr">
        <is>
          <t>Categoría ECA determinada y sustentada</t>
        </is>
      </c>
      <c r="C5" s="16" t="inlineStr">
        <is>
          <t>Antes de campo</t>
        </is>
      </c>
    </row>
    <row r="6">
      <c r="A6" s="4" t="inlineStr"/>
      <c r="B6" s="13" t="inlineStr">
        <is>
          <t>Lista de parámetros cruzada con el instrumento aprobado</t>
        </is>
      </c>
      <c r="C6" s="16" t="inlineStr">
        <is>
          <t>Antes de campo</t>
        </is>
      </c>
    </row>
    <row r="7">
      <c r="A7" s="4" t="inlineStr"/>
      <c r="B7" s="13" t="inlineStr">
        <is>
          <t>Certificados de calibración vigentes a la fecha de muestreo</t>
        </is>
      </c>
      <c r="C7" s="16" t="inlineStr">
        <is>
          <t>Antes de campo</t>
        </is>
      </c>
    </row>
    <row r="8">
      <c r="A8" s="4" t="inlineStr"/>
      <c r="B8" s="13" t="inlineStr">
        <is>
          <t>Soluciones de calibración dentro de vencimiento</t>
        </is>
      </c>
      <c r="C8" s="16" t="inlineStr">
        <is>
          <t>Antes de campo</t>
        </is>
      </c>
    </row>
    <row r="9">
      <c r="A9" s="4" t="inlineStr"/>
      <c r="B9" s="13" t="inlineStr">
        <is>
          <t>Frascos, preservantes y etiquetas según lista de campo</t>
        </is>
      </c>
      <c r="C9" s="16" t="inlineStr">
        <is>
          <t>Antes de campo</t>
        </is>
      </c>
    </row>
    <row r="10">
      <c r="A10" s="4" t="inlineStr"/>
      <c r="B10" s="13" t="inlineStr">
        <is>
          <t>Muestras QA/QC previstas: blancos y duplicados</t>
        </is>
      </c>
      <c r="C10" s="16" t="inlineStr">
        <is>
          <t>Antes de campo</t>
        </is>
      </c>
    </row>
    <row r="11">
      <c r="A11" s="4" t="inlineStr"/>
      <c r="B11" s="13" t="inlineStr">
        <is>
          <t>Cadenas de custodia impresas con códigos correctos</t>
        </is>
      </c>
      <c r="C11" s="16" t="inlineStr">
        <is>
          <t>Antes de campo</t>
        </is>
      </c>
    </row>
    <row r="12">
      <c r="A12" s="4" t="inlineStr"/>
      <c r="B12" s="13" t="inlineStr">
        <is>
          <t>Cooler con refrigerantes y termómetro de control</t>
        </is>
      </c>
      <c r="C12" s="16" t="inlineStr">
        <is>
          <t>Antes de campo</t>
        </is>
      </c>
    </row>
    <row r="13">
      <c r="A13" s="4" t="inlineStr"/>
      <c r="B13" s="13" t="inlineStr">
        <is>
          <t>Coordinación con laboratorio: horario y tiempos máximos</t>
        </is>
      </c>
      <c r="C13" s="16" t="inlineStr">
        <is>
          <t>Antes de campo</t>
        </is>
      </c>
    </row>
    <row r="14">
      <c r="A14" s="4" t="inlineStr"/>
      <c r="B14" s="13" t="inlineStr">
        <is>
          <t>GPS con datum WGS 84 y zona correcta</t>
        </is>
      </c>
      <c r="C14" s="16" t="inlineStr">
        <is>
          <t>Antes de campo</t>
        </is>
      </c>
    </row>
    <row r="15">
      <c r="A15" s="4" t="inlineStr"/>
      <c r="B15" s="13" t="inlineStr">
        <is>
          <t>EPP y plan de seguridad definidos</t>
        </is>
      </c>
      <c r="C15" s="16" t="inlineStr">
        <is>
          <t>Antes de campo</t>
        </is>
      </c>
    </row>
    <row r="16">
      <c r="A16" s="4" t="inlineStr"/>
      <c r="B16" s="13" t="inlineStr">
        <is>
          <t>Cada resultado con su valor de comparación al lado</t>
        </is>
      </c>
      <c r="C16" s="17" t="inlineStr">
        <is>
          <t>Antes de firmar</t>
        </is>
      </c>
    </row>
    <row r="17">
      <c r="A17" s="4" t="inlineStr"/>
      <c r="B17" s="13" t="inlineStr">
        <is>
          <t>Fracción total vs disuelta verificada por parámetro</t>
        </is>
      </c>
      <c r="C17" s="17" t="inlineStr">
        <is>
          <t>Antes de firmar</t>
        </is>
      </c>
    </row>
    <row r="18">
      <c r="A18" s="4" t="inlineStr"/>
      <c r="B18" s="13" t="inlineStr">
        <is>
          <t>Resultados «&lt; LC» reportados con el valor del LC</t>
        </is>
      </c>
      <c r="C18" s="17" t="inlineStr">
        <is>
          <t>Antes de firmar</t>
        </is>
      </c>
    </row>
    <row r="19">
      <c r="A19" s="4" t="inlineStr"/>
      <c r="B19" s="13" t="inlineStr">
        <is>
          <t>Ningún LC superior al estándar aplicable</t>
        </is>
      </c>
      <c r="C19" s="17" t="inlineStr">
        <is>
          <t>Antes de firmar</t>
        </is>
      </c>
    </row>
    <row r="20">
      <c r="A20" s="4" t="inlineStr"/>
      <c r="B20" s="13" t="inlineStr">
        <is>
          <t>Alcance de acreditación cubre cada parámetro</t>
        </is>
      </c>
      <c r="C20" s="17" t="inlineStr">
        <is>
          <t>Antes de firmar</t>
        </is>
      </c>
    </row>
    <row r="21">
      <c r="A21" s="4" t="inlineStr"/>
      <c r="B21" s="13" t="inlineStr">
        <is>
          <t>Tiempos de conservación cumplidos parámetro por parámetro</t>
        </is>
      </c>
      <c r="C21" s="17" t="inlineStr">
        <is>
          <t>Antes de firmar</t>
        </is>
      </c>
    </row>
    <row r="22">
      <c r="A22" s="4" t="inlineStr"/>
      <c r="B22" s="13" t="inlineStr">
        <is>
          <t>Cadenas firmadas con hora y temperatura de recepción</t>
        </is>
      </c>
      <c r="C22" s="17" t="inlineStr">
        <is>
          <t>Antes de firmar</t>
        </is>
      </c>
    </row>
    <row r="23">
      <c r="A23" s="4" t="inlineStr"/>
      <c r="B23" s="13" t="inlineStr">
        <is>
          <t>Blancos y duplicados evaluados, no solo anexados</t>
        </is>
      </c>
      <c r="C23" s="17" t="inlineStr">
        <is>
          <t>Antes de firmar</t>
        </is>
      </c>
    </row>
    <row r="24">
      <c r="A24" s="4" t="inlineStr"/>
      <c r="B24" s="13" t="inlineStr">
        <is>
          <t>Cada excedencia explicada e interpretada</t>
        </is>
      </c>
      <c r="C24" s="17" t="inlineStr">
        <is>
          <t>Antes de firmar</t>
        </is>
      </c>
    </row>
    <row r="25">
      <c r="A25" s="4" t="inlineStr"/>
      <c r="B25" s="13" t="inlineStr">
        <is>
          <t>Conclusiones responden al objetivo declarado</t>
        </is>
      </c>
      <c r="C25" s="17" t="inlineStr">
        <is>
          <t>Antes de firmar</t>
        </is>
      </c>
    </row>
    <row r="26">
      <c r="A26" s="4" t="inlineStr"/>
      <c r="B26" s="13" t="inlineStr">
        <is>
          <t>Recomendaciones accionables con responsable y plazo</t>
        </is>
      </c>
      <c r="C26" s="17" t="inlineStr">
        <is>
          <t>Antes de firmar</t>
        </is>
      </c>
    </row>
    <row r="27">
      <c r="A27" s="4" t="inlineStr"/>
      <c r="B27" s="13" t="inlineStr">
        <is>
          <t>Códigos coinciden entre mapa, tablas, cadenas e informes</t>
        </is>
      </c>
      <c r="C27" s="17" t="inlineStr">
        <is>
          <t>Antes de firmar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2026-07-18T18:29:33Z</dcterms:created>
  <dcterms:modified xmlns:dcterms="http://purl.org/dc/terms/" xmlns:xsi="http://www.w3.org/2001/XMLSchema-instance" xsi:type="dcterms:W3CDTF">2026-07-18T18:29:33Z</dcterms:modified>
</cp:coreProperties>
</file>